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Pharma Force\BouwUnie\"/>
    </mc:Choice>
  </mc:AlternateContent>
  <xr:revisionPtr revIDLastSave="0" documentId="13_ncr:1_{145331B1-635C-4E0F-A590-8B471148EB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stelb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2" i="1"/>
  <c r="G30" i="1"/>
  <c r="G29" i="1"/>
  <c r="G28" i="1"/>
  <c r="G27" i="1"/>
  <c r="G21" i="1"/>
  <c r="G22" i="1"/>
  <c r="G23" i="1"/>
  <c r="G20" i="1"/>
  <c r="H20" i="1" s="1"/>
  <c r="E42" i="1" l="1"/>
  <c r="H42" i="1" s="1"/>
  <c r="E22" i="1"/>
  <c r="E23" i="1"/>
  <c r="E32" i="1"/>
  <c r="E39" i="1"/>
  <c r="E28" i="1"/>
  <c r="E29" i="1"/>
  <c r="E30" i="1"/>
  <c r="E20" i="1"/>
  <c r="E37" i="1"/>
  <c r="G37" i="1" s="1"/>
  <c r="E36" i="1"/>
  <c r="G36" i="1" s="1"/>
  <c r="E35" i="1"/>
  <c r="E34" i="1"/>
  <c r="E27" i="1"/>
  <c r="E21" i="1"/>
  <c r="G34" i="1" l="1"/>
  <c r="H34" i="1" s="1"/>
  <c r="H46" i="1" s="1"/>
  <c r="H47" i="1" s="1"/>
  <c r="H48" i="1" s="1"/>
  <c r="G35" i="1"/>
  <c r="H35" i="1" s="1"/>
  <c r="H27" i="1"/>
  <c r="H36" i="1"/>
  <c r="H23" i="1"/>
  <c r="H22" i="1"/>
  <c r="H21" i="1"/>
  <c r="H28" i="1"/>
  <c r="H30" i="1"/>
  <c r="H29" i="1"/>
  <c r="H39" i="1"/>
  <c r="H37" i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Murielle De Jonghe</author>
  </authors>
  <commentList>
    <comment ref="G1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Standaard : 20% korting
&gt; 10 stuks --&gt; 25% korting
&gt; 20 stuks --&gt; 30% korting
&gt; 50 stuks --&gt; 40% korting
</t>
        </r>
        <r>
          <rPr>
            <sz val="9"/>
            <color indexed="10"/>
            <rFont val="Tahoma"/>
            <family val="2"/>
          </rPr>
          <t>Korting% worden automatisch aangepast bij invullen van kolom "C".</t>
        </r>
      </text>
    </comment>
  </commentList>
</comments>
</file>

<file path=xl/sharedStrings.xml><?xml version="1.0" encoding="utf-8"?>
<sst xmlns="http://schemas.openxmlformats.org/spreadsheetml/2006/main" count="47" uniqueCount="47">
  <si>
    <t>Eh/PRIJS</t>
  </si>
  <si>
    <t xml:space="preserve"> </t>
  </si>
  <si>
    <t>Levering</t>
  </si>
  <si>
    <t>Facturatie + BTW NR</t>
  </si>
  <si>
    <t xml:space="preserve">Lidnr BouwUnie </t>
  </si>
  <si>
    <t>Omschrijving</t>
  </si>
  <si>
    <t>Tot excl btw</t>
  </si>
  <si>
    <t xml:space="preserve">Bijkomende informatie </t>
  </si>
  <si>
    <t>Enkel de grijze cellen invullen aub.</t>
  </si>
  <si>
    <t>Pharma Force NV</t>
  </si>
  <si>
    <t>Poortakkerstraat 41 G</t>
  </si>
  <si>
    <t>9051 Sint-Denijs-Westrem</t>
  </si>
  <si>
    <t>Bestelbon per mail naar Didier Janssen en Muriëlle De Jonghe</t>
  </si>
  <si>
    <t>didier.janssen@pharma-base.be</t>
  </si>
  <si>
    <t>murielle.de.jonghe@pharmaforce.be</t>
  </si>
  <si>
    <t>Datum :</t>
  </si>
  <si>
    <t>Naam +  handtekening voor akkoord :</t>
  </si>
  <si>
    <t>Factuur per mail naar</t>
  </si>
  <si>
    <t>EUCERIN SUN PROTECT SENS GEL CREME SPF30 200 ML</t>
  </si>
  <si>
    <t>EUCERIN SUN SPRAY TRANSP SPF30 63915 200 ML</t>
  </si>
  <si>
    <t>EUCERIN SUN SPRAY TRANSP SPF50+ 63907 200 ML</t>
  </si>
  <si>
    <t>EUCERIN SUN CREM SPF50+ 63842 50 ML NF</t>
  </si>
  <si>
    <t>EUCERIN SUN AFTER SUN 63851 150 ML</t>
  </si>
  <si>
    <t>ROCHE P ANTH SPF50+ XL MELK LICH 250 ML</t>
  </si>
  <si>
    <t>ROCHE P ANTH SPF30 MELK LICH 250 ML</t>
  </si>
  <si>
    <t>ROCHE P ANTH ONZICHTB SPRAY SPF50+ M/PARFUM 200 ML</t>
  </si>
  <si>
    <t>ROCHE P ANTH ONZICHTB SPRAY SPF30 M/PARFUM 200 ML</t>
  </si>
  <si>
    <t>ROCHE P ANTH POSTHELIOS 200 ML NM (aftersun)</t>
  </si>
  <si>
    <t>Artnr.</t>
  </si>
  <si>
    <t># stuks</t>
  </si>
  <si>
    <t># per verpakking</t>
  </si>
  <si>
    <t>Tot # stuks</t>
  </si>
  <si>
    <t>Anti-muggen producten</t>
  </si>
  <si>
    <t>Mouskito Travel Milk Roller 75 ml (30% DEET)</t>
  </si>
  <si>
    <t>Mouskito Travel Spray 100 ml (30% DEET)</t>
  </si>
  <si>
    <t>Mouskito Tropical Roller 75 ml (50% DEET)</t>
  </si>
  <si>
    <t>Mouskito Tropical Spray 100 ml (50% DEET)</t>
  </si>
  <si>
    <t>Sun &amp; After sun</t>
  </si>
  <si>
    <t>Mondmaskers</t>
  </si>
  <si>
    <r>
      <t xml:space="preserve">FFP2 </t>
    </r>
    <r>
      <rPr>
        <sz val="11"/>
        <color rgb="FFFF0000"/>
        <rFont val="Calibri"/>
        <family val="2"/>
        <scheme val="minor"/>
      </rPr>
      <t>met</t>
    </r>
    <r>
      <rPr>
        <sz val="11"/>
        <color theme="1"/>
        <rFont val="Calibri"/>
        <family val="2"/>
        <scheme val="minor"/>
      </rPr>
      <t xml:space="preserve"> ventiel</t>
    </r>
  </si>
  <si>
    <t>Verpakt per 25</t>
  </si>
  <si>
    <t>Korting %</t>
  </si>
  <si>
    <t>Totaal</t>
  </si>
  <si>
    <t>Transportkosten</t>
  </si>
  <si>
    <t>Transpost : franco vanaf 100€ excl btw</t>
  </si>
  <si>
    <t>Chirurgische mondmaskers, desinfectie en handschoenen zijn op stock. Meer info : murielle.de.jonghe@pharmaforce.be</t>
  </si>
  <si>
    <t>BOUWUNIE - Bestellingbon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</si>
</sst>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 &quot;€&quot;\ * #,##0.00_ ;_ &quot;€&quot;\ * \-#,##0.00_ ;_ &quot;€&quot;\ * &quot;-&quot;??_ ;_ @_ "/>
    <numFmt numFmtId="165" formatCode="#,##0.00\ [$€-1];[Red]\-#,##0.00\ [$€-1]"/>
    <numFmt numFmtId="166" formatCode="#,##0.00\ &quot;€&quot;"/>
    <numFmt numFmtId="167" formatCode="#,##0\ _€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2060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9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/>
    <xf numFmtId="166" fontId="0" fillId="0" borderId="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vertical="center"/>
    </xf>
    <xf numFmtId="8" fontId="0" fillId="0" borderId="10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vertical="center"/>
    </xf>
    <xf numFmtId="8" fontId="0" fillId="0" borderId="11" xfId="1" applyNumberFormat="1" applyFont="1" applyBorder="1" applyAlignment="1">
      <alignment vertical="center"/>
    </xf>
    <xf numFmtId="8" fontId="0" fillId="0" borderId="11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6" fontId="3" fillId="2" borderId="9" xfId="0" applyNumberFormat="1" applyFont="1" applyFill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8" fontId="0" fillId="0" borderId="17" xfId="0" applyNumberFormat="1" applyBorder="1" applyAlignment="1">
      <alignment vertical="center"/>
    </xf>
    <xf numFmtId="166" fontId="0" fillId="3" borderId="6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horizontal="left" vertical="center"/>
    </xf>
    <xf numFmtId="0" fontId="11" fillId="0" borderId="0" xfId="2" applyAlignment="1">
      <alignment horizontal="center"/>
    </xf>
    <xf numFmtId="0" fontId="11" fillId="0" borderId="0" xfId="2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3" fillId="5" borderId="5" xfId="0" applyFont="1" applyFill="1" applyBorder="1"/>
    <xf numFmtId="165" fontId="0" fillId="0" borderId="10" xfId="0" applyNumberFormat="1" applyBorder="1" applyAlignment="1">
      <alignment vertical="center"/>
    </xf>
    <xf numFmtId="16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quotePrefix="1" applyAlignment="1">
      <alignment vertical="center"/>
    </xf>
    <xf numFmtId="9" fontId="0" fillId="0" borderId="0" xfId="3" applyFont="1" applyAlignment="1">
      <alignment vertical="center"/>
    </xf>
    <xf numFmtId="8" fontId="0" fillId="0" borderId="0" xfId="0" applyNumberFormat="1" applyBorder="1" applyAlignment="1">
      <alignment vertical="center"/>
    </xf>
    <xf numFmtId="8" fontId="0" fillId="0" borderId="21" xfId="0" applyNumberFormat="1" applyBorder="1" applyAlignment="1">
      <alignment vertical="center"/>
    </xf>
    <xf numFmtId="8" fontId="0" fillId="0" borderId="14" xfId="0" applyNumberFormat="1" applyBorder="1" applyAlignment="1">
      <alignment vertical="center"/>
    </xf>
    <xf numFmtId="8" fontId="0" fillId="0" borderId="14" xfId="1" applyNumberFormat="1" applyFont="1" applyBorder="1" applyAlignment="1">
      <alignment vertical="center"/>
    </xf>
    <xf numFmtId="9" fontId="14" fillId="0" borderId="14" xfId="3" applyFont="1" applyBorder="1" applyAlignment="1">
      <alignment horizontal="center"/>
    </xf>
    <xf numFmtId="166" fontId="0" fillId="0" borderId="10" xfId="1" applyNumberFormat="1" applyFont="1" applyBorder="1" applyAlignment="1">
      <alignment vertical="center"/>
    </xf>
    <xf numFmtId="166" fontId="14" fillId="0" borderId="11" xfId="0" applyNumberFormat="1" applyFont="1" applyBorder="1"/>
    <xf numFmtId="166" fontId="0" fillId="0" borderId="11" xfId="1" applyNumberFormat="1" applyFont="1" applyBorder="1" applyAlignment="1">
      <alignment vertical="center"/>
    </xf>
    <xf numFmtId="8" fontId="0" fillId="0" borderId="22" xfId="0" applyNumberFormat="1" applyBorder="1" applyAlignment="1">
      <alignment horizontal="right" vertical="center"/>
    </xf>
    <xf numFmtId="8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4">
    <cellStyle name="Hyperlink" xfId="2" builtinId="8"/>
    <cellStyle name="Procent" xfId="3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</xdr:colOff>
      <xdr:row>0</xdr:row>
      <xdr:rowOff>38100</xdr:rowOff>
    </xdr:from>
    <xdr:to>
      <xdr:col>8</xdr:col>
      <xdr:colOff>109220</xdr:colOff>
      <xdr:row>4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5196BB6-E025-496A-AFFC-C3492D726B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1" t="17769" r="68451" b="66426"/>
        <a:stretch/>
      </xdr:blipFill>
      <xdr:spPr bwMode="auto">
        <a:xfrm>
          <a:off x="8298180" y="38100"/>
          <a:ext cx="970280" cy="8610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dier.janssen@pharma-base.be" TargetMode="External"/><Relationship Id="rId1" Type="http://schemas.openxmlformats.org/officeDocument/2006/relationships/hyperlink" Target="mailto:murielle.de.jonghe@pharmaforce.b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>
      <selection activeCell="A2" sqref="A2"/>
    </sheetView>
  </sheetViews>
  <sheetFormatPr defaultRowHeight="14.4" x14ac:dyDescent="0.3"/>
  <cols>
    <col min="1" max="1" width="38.6640625" style="1" customWidth="1"/>
    <col min="2" max="2" width="13.21875" style="2" customWidth="1"/>
    <col min="3" max="8" width="13" style="1" customWidth="1"/>
    <col min="9" max="16384" width="8.88671875" style="1"/>
  </cols>
  <sheetData>
    <row r="1" spans="1:8" ht="15.6" x14ac:dyDescent="0.3">
      <c r="A1" s="5" t="s">
        <v>46</v>
      </c>
    </row>
    <row r="2" spans="1:8" x14ac:dyDescent="0.3">
      <c r="A2" s="8" t="s">
        <v>4</v>
      </c>
      <c r="B2" s="45"/>
      <c r="F2" s="47" t="s">
        <v>9</v>
      </c>
      <c r="G2" s="47"/>
    </row>
    <row r="3" spans="1:8" x14ac:dyDescent="0.3">
      <c r="A3" s="8" t="s">
        <v>15</v>
      </c>
      <c r="B3" s="45"/>
      <c r="F3" s="47" t="s">
        <v>10</v>
      </c>
      <c r="G3" s="47"/>
    </row>
    <row r="4" spans="1:8" x14ac:dyDescent="0.3">
      <c r="A4" s="6" t="s">
        <v>3</v>
      </c>
      <c r="F4" s="47" t="s">
        <v>11</v>
      </c>
      <c r="G4" s="47"/>
    </row>
    <row r="5" spans="1:8" x14ac:dyDescent="0.3">
      <c r="A5" s="43"/>
      <c r="B5" s="48" t="s">
        <v>8</v>
      </c>
    </row>
    <row r="6" spans="1:8" x14ac:dyDescent="0.3">
      <c r="A6" s="43"/>
    </row>
    <row r="7" spans="1:8" x14ac:dyDescent="0.3">
      <c r="A7" s="43"/>
      <c r="C7" s="1" t="s">
        <v>12</v>
      </c>
    </row>
    <row r="8" spans="1:8" x14ac:dyDescent="0.3">
      <c r="A8" s="43"/>
      <c r="D8" s="50" t="s">
        <v>13</v>
      </c>
      <c r="F8" s="50"/>
      <c r="G8" s="50"/>
    </row>
    <row r="9" spans="1:8" x14ac:dyDescent="0.3">
      <c r="A9" s="43"/>
      <c r="D9" s="51" t="s">
        <v>14</v>
      </c>
      <c r="F9" s="51"/>
      <c r="G9" s="51"/>
    </row>
    <row r="10" spans="1:8" x14ac:dyDescent="0.3">
      <c r="A10" s="43"/>
      <c r="F10" s="51"/>
      <c r="G10" s="51"/>
    </row>
    <row r="11" spans="1:8" x14ac:dyDescent="0.3">
      <c r="A11" s="62" t="s">
        <v>17</v>
      </c>
      <c r="F11" s="51"/>
      <c r="G11" s="51"/>
    </row>
    <row r="12" spans="1:8" x14ac:dyDescent="0.3">
      <c r="A12" s="44"/>
      <c r="F12" s="52"/>
      <c r="G12" s="52"/>
    </row>
    <row r="13" spans="1:8" ht="15" thickBot="1" x14ac:dyDescent="0.35">
      <c r="A13" s="7" t="s">
        <v>2</v>
      </c>
      <c r="C13" s="88" t="s">
        <v>16</v>
      </c>
      <c r="D13" s="88"/>
      <c r="E13" s="88"/>
      <c r="F13" s="88"/>
      <c r="G13" s="88"/>
      <c r="H13" s="88"/>
    </row>
    <row r="14" spans="1:8" x14ac:dyDescent="0.3">
      <c r="A14" s="44"/>
      <c r="C14" s="53"/>
      <c r="D14" s="54"/>
      <c r="E14" s="54"/>
      <c r="F14" s="54"/>
      <c r="G14" s="54"/>
      <c r="H14" s="55"/>
    </row>
    <row r="15" spans="1:8" x14ac:dyDescent="0.3">
      <c r="A15" s="44"/>
      <c r="C15" s="56"/>
      <c r="D15" s="57"/>
      <c r="E15" s="57"/>
      <c r="F15" s="57"/>
      <c r="G15" s="57"/>
      <c r="H15" s="58"/>
    </row>
    <row r="16" spans="1:8" x14ac:dyDescent="0.3">
      <c r="A16" s="44"/>
      <c r="C16" s="56"/>
      <c r="D16" s="57"/>
      <c r="E16" s="57"/>
      <c r="F16" s="57"/>
      <c r="G16" s="57"/>
      <c r="H16" s="58"/>
    </row>
    <row r="17" spans="1:13" ht="15" thickBot="1" x14ac:dyDescent="0.35">
      <c r="A17" s="3"/>
      <c r="C17" s="59"/>
      <c r="D17" s="60"/>
      <c r="E17" s="60"/>
      <c r="F17" s="60"/>
      <c r="G17" s="60"/>
      <c r="H17" s="61"/>
      <c r="M17" s="1" t="s">
        <v>1</v>
      </c>
    </row>
    <row r="18" spans="1:13" s="2" customFormat="1" ht="29.4" thickBot="1" x14ac:dyDescent="0.35">
      <c r="A18" s="63" t="s">
        <v>5</v>
      </c>
      <c r="B18" s="64" t="s">
        <v>28</v>
      </c>
      <c r="C18" s="65" t="s">
        <v>29</v>
      </c>
      <c r="D18" s="64" t="s">
        <v>30</v>
      </c>
      <c r="E18" s="64" t="s">
        <v>31</v>
      </c>
      <c r="F18" s="64" t="s">
        <v>0</v>
      </c>
      <c r="G18" s="64" t="s">
        <v>41</v>
      </c>
      <c r="H18" s="66" t="s">
        <v>6</v>
      </c>
    </row>
    <row r="19" spans="1:13" x14ac:dyDescent="0.3">
      <c r="A19" s="67" t="s">
        <v>32</v>
      </c>
      <c r="B19" s="16"/>
      <c r="C19" s="17"/>
      <c r="D19" s="68"/>
      <c r="E19" s="18"/>
      <c r="F19" s="82"/>
      <c r="G19" s="19"/>
      <c r="H19" s="10"/>
      <c r="J19" s="48"/>
    </row>
    <row r="20" spans="1:13" x14ac:dyDescent="0.3">
      <c r="A20" s="11" t="s">
        <v>33</v>
      </c>
      <c r="B20" s="21">
        <v>1507201</v>
      </c>
      <c r="C20" s="46"/>
      <c r="D20" s="21">
        <v>1</v>
      </c>
      <c r="E20" s="69">
        <f>+D20*C20</f>
        <v>0</v>
      </c>
      <c r="F20" s="83">
        <v>11.28</v>
      </c>
      <c r="G20" s="81">
        <f>IF(E20&gt;50,40%,IF(E20&gt;20,30%,IF(E20&gt;10,25%,IF(E20&lt;11,20%,0))))</f>
        <v>0.2</v>
      </c>
      <c r="H20" s="10">
        <f>+E20*(F20-(F20*G20))</f>
        <v>0</v>
      </c>
    </row>
    <row r="21" spans="1:13" x14ac:dyDescent="0.3">
      <c r="A21" s="70" t="s">
        <v>34</v>
      </c>
      <c r="B21" s="71">
        <v>1755073</v>
      </c>
      <c r="C21" s="46"/>
      <c r="D21" s="21">
        <v>1</v>
      </c>
      <c r="E21" s="69">
        <f>+D21*C21</f>
        <v>0</v>
      </c>
      <c r="F21" s="83">
        <v>11.28</v>
      </c>
      <c r="G21" s="81">
        <f t="shared" ref="G21:G23" si="0">IF(E21&gt;50,40%,IF(E21&gt;20,30%,IF(E21&gt;10,25%,IF(E21&lt;11,20%,0))))</f>
        <v>0.2</v>
      </c>
      <c r="H21" s="10">
        <f t="shared" ref="H21:H23" si="1">+E21*(F21-(F21*G21))</f>
        <v>0</v>
      </c>
    </row>
    <row r="22" spans="1:13" x14ac:dyDescent="0.3">
      <c r="A22" s="26" t="s">
        <v>35</v>
      </c>
      <c r="B22" s="71">
        <v>2892230</v>
      </c>
      <c r="C22" s="46"/>
      <c r="D22" s="21">
        <v>1</v>
      </c>
      <c r="E22" s="69">
        <f t="shared" ref="E22:E23" si="2">+D22*C22</f>
        <v>0</v>
      </c>
      <c r="F22" s="83">
        <v>13.02</v>
      </c>
      <c r="G22" s="81">
        <f t="shared" si="0"/>
        <v>0.2</v>
      </c>
      <c r="H22" s="10">
        <f t="shared" si="1"/>
        <v>0</v>
      </c>
    </row>
    <row r="23" spans="1:13" x14ac:dyDescent="0.3">
      <c r="A23" s="26" t="s">
        <v>36</v>
      </c>
      <c r="B23" s="71">
        <v>2094373</v>
      </c>
      <c r="C23" s="46"/>
      <c r="D23" s="21">
        <v>1</v>
      </c>
      <c r="E23" s="69">
        <f t="shared" si="2"/>
        <v>0</v>
      </c>
      <c r="F23" s="83">
        <v>13.02</v>
      </c>
      <c r="G23" s="81">
        <f t="shared" si="0"/>
        <v>0.2</v>
      </c>
      <c r="H23" s="10">
        <f t="shared" si="1"/>
        <v>0</v>
      </c>
      <c r="J23" s="75"/>
    </row>
    <row r="24" spans="1:13" x14ac:dyDescent="0.3">
      <c r="A24" s="26"/>
      <c r="B24" s="71"/>
      <c r="C24" s="21"/>
      <c r="D24" s="21"/>
      <c r="E24" s="69"/>
      <c r="F24" s="22"/>
      <c r="G24" s="79"/>
      <c r="H24" s="10"/>
    </row>
    <row r="25" spans="1:13" x14ac:dyDescent="0.3">
      <c r="A25" s="26"/>
      <c r="B25" s="71"/>
      <c r="C25" s="21"/>
      <c r="D25" s="21"/>
      <c r="E25" s="69"/>
      <c r="F25" s="22"/>
      <c r="G25" s="79"/>
      <c r="H25" s="10"/>
    </row>
    <row r="26" spans="1:13" x14ac:dyDescent="0.3">
      <c r="A26" s="72" t="s">
        <v>37</v>
      </c>
      <c r="B26" s="71"/>
      <c r="C26" s="21"/>
      <c r="D26" s="21"/>
      <c r="E26" s="69"/>
      <c r="F26" s="22"/>
      <c r="G26" s="79"/>
      <c r="H26" s="10"/>
    </row>
    <row r="27" spans="1:13" x14ac:dyDescent="0.3">
      <c r="A27" s="73" t="s">
        <v>18</v>
      </c>
      <c r="B27" s="74">
        <v>3968484</v>
      </c>
      <c r="C27" s="46"/>
      <c r="D27" s="21">
        <v>1</v>
      </c>
      <c r="E27" s="69">
        <f>+D27*C27</f>
        <v>0</v>
      </c>
      <c r="F27" s="83">
        <v>19.010000000000002</v>
      </c>
      <c r="G27" s="81">
        <f t="shared" ref="G27:G30" si="3">IF(E27&gt;50,40%,IF(E27&gt;20,30%,IF(E27&gt;10,25%,IF(E27&lt;11,20%,0))))</f>
        <v>0.2</v>
      </c>
      <c r="H27" s="10">
        <f t="shared" ref="H27:H39" si="4">+E27*(F27-(F27*G27))</f>
        <v>0</v>
      </c>
      <c r="J27" s="76"/>
    </row>
    <row r="28" spans="1:13" x14ac:dyDescent="0.3">
      <c r="A28" s="73" t="s">
        <v>19</v>
      </c>
      <c r="B28" s="74">
        <v>2734275</v>
      </c>
      <c r="C28" s="46"/>
      <c r="D28" s="21">
        <v>1</v>
      </c>
      <c r="E28" s="69">
        <f t="shared" ref="E28:E30" si="5">+D28*C28</f>
        <v>0</v>
      </c>
      <c r="F28" s="83">
        <v>18.600000000000001</v>
      </c>
      <c r="G28" s="81">
        <f t="shared" si="3"/>
        <v>0.2</v>
      </c>
      <c r="H28" s="10">
        <f t="shared" si="4"/>
        <v>0</v>
      </c>
    </row>
    <row r="29" spans="1:13" x14ac:dyDescent="0.3">
      <c r="A29" s="73" t="s">
        <v>20</v>
      </c>
      <c r="B29" s="74">
        <v>2734283</v>
      </c>
      <c r="C29" s="46"/>
      <c r="D29" s="21">
        <v>1</v>
      </c>
      <c r="E29" s="69">
        <f t="shared" si="5"/>
        <v>0</v>
      </c>
      <c r="F29" s="83">
        <v>19.420000000000002</v>
      </c>
      <c r="G29" s="81">
        <f t="shared" si="3"/>
        <v>0.2</v>
      </c>
      <c r="H29" s="10">
        <f t="shared" si="4"/>
        <v>0</v>
      </c>
    </row>
    <row r="30" spans="1:13" x14ac:dyDescent="0.3">
      <c r="A30" s="73" t="s">
        <v>21</v>
      </c>
      <c r="B30" s="74">
        <v>2973758</v>
      </c>
      <c r="C30" s="46"/>
      <c r="D30" s="21">
        <v>1</v>
      </c>
      <c r="E30" s="69">
        <f t="shared" si="5"/>
        <v>0</v>
      </c>
      <c r="F30" s="83">
        <v>14.46</v>
      </c>
      <c r="G30" s="81">
        <f t="shared" si="3"/>
        <v>0.2</v>
      </c>
      <c r="H30" s="10">
        <f t="shared" si="4"/>
        <v>0</v>
      </c>
      <c r="J30"/>
    </row>
    <row r="31" spans="1:13" x14ac:dyDescent="0.3">
      <c r="A31" s="73"/>
      <c r="B31" s="74"/>
      <c r="C31" s="21"/>
      <c r="D31" s="21"/>
      <c r="E31" s="69"/>
      <c r="F31" s="22"/>
      <c r="G31" s="79"/>
      <c r="H31" s="10"/>
    </row>
    <row r="32" spans="1:13" x14ac:dyDescent="0.3">
      <c r="A32" s="73" t="s">
        <v>22</v>
      </c>
      <c r="B32" s="74">
        <v>2507242</v>
      </c>
      <c r="C32" s="46"/>
      <c r="D32" s="21">
        <v>1</v>
      </c>
      <c r="E32" s="69">
        <f>+D32*C32</f>
        <v>0</v>
      </c>
      <c r="F32" s="22">
        <v>13.64</v>
      </c>
      <c r="G32" s="81">
        <f t="shared" ref="G32" si="6">IF(E32&gt;50,40%,IF(E32&gt;20,30%,IF(E32&gt;10,25%,IF(E32&lt;11,20%,0))))</f>
        <v>0.2</v>
      </c>
      <c r="H32" s="10">
        <f t="shared" si="4"/>
        <v>0</v>
      </c>
    </row>
    <row r="33" spans="1:10" x14ac:dyDescent="0.3">
      <c r="A33" s="73"/>
      <c r="B33" s="74"/>
      <c r="C33" s="21"/>
      <c r="D33" s="21"/>
      <c r="E33" s="69"/>
      <c r="F33" s="22"/>
      <c r="G33" s="79"/>
      <c r="H33" s="10"/>
    </row>
    <row r="34" spans="1:10" x14ac:dyDescent="0.3">
      <c r="A34" s="73" t="s">
        <v>23</v>
      </c>
      <c r="B34" s="74">
        <v>3478583</v>
      </c>
      <c r="C34" s="46"/>
      <c r="D34" s="21">
        <v>1</v>
      </c>
      <c r="E34" s="69">
        <f t="shared" ref="E34:E37" si="7">+D34*C34</f>
        <v>0</v>
      </c>
      <c r="F34" s="83">
        <v>19.420000000000002</v>
      </c>
      <c r="G34" s="81">
        <f>IF(E34&gt;50,40%,IF(E34&gt;20,30%,IF(E34&gt;10,25%,IF(E34&lt;11,20%,0))))</f>
        <v>0.2</v>
      </c>
      <c r="H34" s="10">
        <f>+E34*(F34-(F34*G34))</f>
        <v>0</v>
      </c>
    </row>
    <row r="35" spans="1:10" x14ac:dyDescent="0.3">
      <c r="A35" s="73" t="s">
        <v>24</v>
      </c>
      <c r="B35" s="74">
        <v>3478534</v>
      </c>
      <c r="C35" s="46"/>
      <c r="D35" s="21">
        <v>1</v>
      </c>
      <c r="E35" s="69">
        <f t="shared" si="7"/>
        <v>0</v>
      </c>
      <c r="F35" s="83">
        <v>19.420000000000002</v>
      </c>
      <c r="G35" s="81">
        <f t="shared" ref="G35:G37" si="8">IF(E35&gt;50,40%,IF(E35&gt;20,30%,IF(E35&gt;10,25%,IF(E35&lt;11,20%,0))))</f>
        <v>0.2</v>
      </c>
      <c r="H35" s="10">
        <f>+E35*(F35-(F35*G35))</f>
        <v>0</v>
      </c>
    </row>
    <row r="36" spans="1:10" x14ac:dyDescent="0.3">
      <c r="A36" s="73" t="s">
        <v>25</v>
      </c>
      <c r="B36" s="74">
        <v>3969169</v>
      </c>
      <c r="C36" s="46"/>
      <c r="D36" s="21">
        <v>1</v>
      </c>
      <c r="E36" s="69">
        <f t="shared" si="7"/>
        <v>0</v>
      </c>
      <c r="F36" s="83">
        <v>18.600000000000001</v>
      </c>
      <c r="G36" s="81">
        <f t="shared" si="8"/>
        <v>0.2</v>
      </c>
      <c r="H36" s="10">
        <f t="shared" si="4"/>
        <v>0</v>
      </c>
    </row>
    <row r="37" spans="1:10" x14ac:dyDescent="0.3">
      <c r="A37" s="73" t="s">
        <v>26</v>
      </c>
      <c r="B37" s="74">
        <v>3969177</v>
      </c>
      <c r="C37" s="46"/>
      <c r="D37" s="21">
        <v>1</v>
      </c>
      <c r="E37" s="69">
        <f t="shared" si="7"/>
        <v>0</v>
      </c>
      <c r="F37" s="83">
        <v>18.600000000000001</v>
      </c>
      <c r="G37" s="81">
        <f t="shared" si="8"/>
        <v>0.2</v>
      </c>
      <c r="H37" s="10">
        <f t="shared" si="4"/>
        <v>0</v>
      </c>
    </row>
    <row r="38" spans="1:10" x14ac:dyDescent="0.3">
      <c r="A38" s="73"/>
      <c r="B38" s="74"/>
      <c r="C38" s="20"/>
      <c r="D38" s="21"/>
      <c r="E38" s="69"/>
      <c r="F38" s="22"/>
      <c r="G38" s="79"/>
      <c r="H38" s="10"/>
      <c r="J38"/>
    </row>
    <row r="39" spans="1:10" x14ac:dyDescent="0.3">
      <c r="A39" s="73" t="s">
        <v>27</v>
      </c>
      <c r="B39" s="74">
        <v>2030583</v>
      </c>
      <c r="C39" s="46"/>
      <c r="D39" s="21">
        <v>1</v>
      </c>
      <c r="E39" s="69">
        <f>+D39*C39</f>
        <v>0</v>
      </c>
      <c r="F39" s="22">
        <v>14.83</v>
      </c>
      <c r="G39" s="81">
        <f t="shared" ref="G39" si="9">IF(E39&gt;50,40%,IF(E39&gt;20,30%,IF(E39&gt;10,25%,IF(E39&lt;11,20%,0))))</f>
        <v>0.2</v>
      </c>
      <c r="H39" s="10">
        <f t="shared" si="4"/>
        <v>0</v>
      </c>
    </row>
    <row r="40" spans="1:10" x14ac:dyDescent="0.3">
      <c r="A40" s="9"/>
      <c r="B40" s="26"/>
      <c r="C40" s="20"/>
      <c r="D40" s="25"/>
      <c r="E40" s="22"/>
      <c r="F40" s="84"/>
      <c r="G40" s="80"/>
      <c r="H40" s="10"/>
    </row>
    <row r="41" spans="1:10" x14ac:dyDescent="0.3">
      <c r="A41" s="72" t="s">
        <v>38</v>
      </c>
      <c r="B41" s="27"/>
      <c r="C41" s="20"/>
      <c r="D41" s="25"/>
      <c r="E41" s="22"/>
      <c r="F41" s="23"/>
      <c r="G41" s="80"/>
      <c r="H41" s="10"/>
    </row>
    <row r="42" spans="1:10" x14ac:dyDescent="0.3">
      <c r="A42" s="11" t="s">
        <v>39</v>
      </c>
      <c r="B42" s="27" t="s">
        <v>40</v>
      </c>
      <c r="C42" s="46"/>
      <c r="D42" s="21">
        <v>25</v>
      </c>
      <c r="E42" s="69">
        <f>+D42*C42</f>
        <v>0</v>
      </c>
      <c r="F42" s="24">
        <v>7</v>
      </c>
      <c r="G42" s="79"/>
      <c r="H42" s="10">
        <f>+F42*E42</f>
        <v>0</v>
      </c>
    </row>
    <row r="43" spans="1:10" x14ac:dyDescent="0.3">
      <c r="A43" s="11"/>
      <c r="B43" s="27"/>
      <c r="C43" s="20"/>
      <c r="D43" s="25"/>
      <c r="E43" s="22"/>
      <c r="F43" s="24"/>
      <c r="G43" s="79"/>
      <c r="H43" s="10"/>
    </row>
    <row r="44" spans="1:10" x14ac:dyDescent="0.3">
      <c r="A44" s="32"/>
      <c r="B44" s="49"/>
      <c r="C44" s="33"/>
      <c r="D44" s="34"/>
      <c r="E44" s="35"/>
      <c r="F44" s="36"/>
      <c r="G44" s="78"/>
      <c r="H44" s="31"/>
    </row>
    <row r="45" spans="1:10" ht="3" customHeight="1" x14ac:dyDescent="0.3">
      <c r="A45" s="11"/>
      <c r="B45" s="21"/>
      <c r="C45" s="20"/>
      <c r="D45" s="20"/>
      <c r="E45" s="22"/>
      <c r="F45" s="24"/>
      <c r="G45" s="77"/>
      <c r="H45" s="37"/>
    </row>
    <row r="46" spans="1:10" ht="14.4" customHeight="1" x14ac:dyDescent="0.3">
      <c r="A46" s="11"/>
      <c r="B46" s="21"/>
      <c r="C46" s="20"/>
      <c r="D46" s="20"/>
      <c r="E46" s="22"/>
      <c r="F46" s="85"/>
      <c r="G46" s="86" t="s">
        <v>42</v>
      </c>
      <c r="H46" s="10">
        <f>SUM(H19:H44)</f>
        <v>0</v>
      </c>
    </row>
    <row r="47" spans="1:10" ht="14.4" customHeight="1" x14ac:dyDescent="0.3">
      <c r="A47" s="11"/>
      <c r="B47" s="21"/>
      <c r="C47" s="20"/>
      <c r="D47" s="20"/>
      <c r="E47" s="22"/>
      <c r="F47" s="85"/>
      <c r="G47" s="86" t="s">
        <v>43</v>
      </c>
      <c r="H47" s="10">
        <f>IF(H46&lt;101,25,0)</f>
        <v>25</v>
      </c>
      <c r="J47" s="87" t="s">
        <v>44</v>
      </c>
    </row>
    <row r="48" spans="1:10" ht="15" thickBot="1" x14ac:dyDescent="0.35">
      <c r="A48" s="13"/>
      <c r="B48" s="28"/>
      <c r="C48" s="29"/>
      <c r="D48" s="29"/>
      <c r="E48" s="29"/>
      <c r="F48" s="89"/>
      <c r="G48" s="90"/>
      <c r="H48" s="30">
        <f>+H47+H46</f>
        <v>25</v>
      </c>
    </row>
    <row r="49" spans="1:8" ht="15" thickBot="1" x14ac:dyDescent="0.35"/>
    <row r="50" spans="1:8" x14ac:dyDescent="0.3">
      <c r="A50" s="42" t="s">
        <v>7</v>
      </c>
      <c r="B50" s="38"/>
      <c r="C50" s="39"/>
      <c r="D50" s="39"/>
      <c r="E50" s="39"/>
      <c r="F50" s="39"/>
      <c r="G50" s="39"/>
      <c r="H50" s="40"/>
    </row>
    <row r="51" spans="1:8" x14ac:dyDescent="0.3">
      <c r="A51" s="11"/>
      <c r="B51" s="4"/>
      <c r="C51" s="3"/>
      <c r="D51" s="3"/>
      <c r="E51" s="3"/>
      <c r="F51" s="3"/>
      <c r="G51" s="3"/>
      <c r="H51" s="12"/>
    </row>
    <row r="52" spans="1:8" x14ac:dyDescent="0.3">
      <c r="A52" s="11" t="s">
        <v>45</v>
      </c>
      <c r="B52" s="4"/>
      <c r="C52" s="3"/>
      <c r="D52" s="3"/>
      <c r="E52" s="3"/>
      <c r="F52" s="3"/>
      <c r="G52" s="3"/>
      <c r="H52" s="12"/>
    </row>
    <row r="53" spans="1:8" x14ac:dyDescent="0.3">
      <c r="A53" s="11"/>
      <c r="B53" s="4"/>
      <c r="C53" s="3"/>
      <c r="D53" s="3"/>
      <c r="E53" s="3"/>
      <c r="F53" s="3"/>
      <c r="G53" s="3"/>
      <c r="H53" s="12"/>
    </row>
    <row r="54" spans="1:8" x14ac:dyDescent="0.3">
      <c r="A54" s="11"/>
      <c r="B54" s="4"/>
      <c r="C54" s="3"/>
      <c r="D54" s="3"/>
      <c r="E54" s="3"/>
      <c r="F54" s="3"/>
      <c r="G54" s="3"/>
      <c r="H54" s="12"/>
    </row>
    <row r="55" spans="1:8" x14ac:dyDescent="0.3">
      <c r="A55" s="11"/>
      <c r="B55" s="4"/>
      <c r="C55" s="3"/>
      <c r="D55" s="3"/>
      <c r="E55" s="3"/>
      <c r="F55" s="3"/>
      <c r="G55" s="3"/>
      <c r="H55" s="12"/>
    </row>
    <row r="56" spans="1:8" ht="15" thickBot="1" x14ac:dyDescent="0.35">
      <c r="A56" s="13"/>
      <c r="B56" s="14"/>
      <c r="C56" s="15"/>
      <c r="D56" s="15"/>
      <c r="E56" s="15"/>
      <c r="F56" s="15"/>
      <c r="G56" s="15"/>
      <c r="H56" s="41"/>
    </row>
  </sheetData>
  <mergeCells count="2">
    <mergeCell ref="C13:H13"/>
    <mergeCell ref="F48:G48"/>
  </mergeCells>
  <hyperlinks>
    <hyperlink ref="D9" r:id="rId1" xr:uid="{00000000-0004-0000-0000-000000000000}"/>
    <hyperlink ref="D8" r:id="rId2" display="mailto:didier.janssen@pharma-base.be" xr:uid="{00000000-0004-0000-00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Bestelbon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Jacobs</dc:creator>
  <cp:lastModifiedBy>Murielle De Jonghe</cp:lastModifiedBy>
  <cp:lastPrinted>2020-04-20T13:36:48Z</cp:lastPrinted>
  <dcterms:created xsi:type="dcterms:W3CDTF">2020-04-20T07:47:31Z</dcterms:created>
  <dcterms:modified xsi:type="dcterms:W3CDTF">2020-06-13T09:18:31Z</dcterms:modified>
</cp:coreProperties>
</file>